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Structure="1"/>
  <bookViews>
    <workbookView xWindow="-15" yWindow="-15" windowWidth="16590" windowHeight="12120"/>
  </bookViews>
  <sheets>
    <sheet name="Worksheet" sheetId="3" r:id="rId1"/>
    <sheet name="WLL Data" sheetId="1" r:id="rId2"/>
  </sheets>
  <definedNames>
    <definedName name="_xlnm.Print_Area" localSheetId="1">'WLL Data'!$A$1:$G$72</definedName>
    <definedName name="_xlnm.Print_Area" localSheetId="0">Worksheet!$A$1:$M$41</definedName>
  </definedNames>
  <calcPr calcId="125725"/>
</workbook>
</file>

<file path=xl/calcChain.xml><?xml version="1.0" encoding="utf-8"?>
<calcChain xmlns="http://schemas.openxmlformats.org/spreadsheetml/2006/main">
  <c r="K17" i="3"/>
  <c r="K21"/>
  <c r="K19"/>
  <c r="I21"/>
  <c r="I19"/>
  <c r="I17"/>
  <c r="I11"/>
  <c r="D43" i="1"/>
  <c r="D34"/>
  <c r="D33"/>
  <c r="D32"/>
  <c r="D31"/>
  <c r="D30"/>
  <c r="D29"/>
  <c r="D28"/>
  <c r="D63"/>
  <c r="D62"/>
  <c r="D61"/>
  <c r="D55"/>
  <c r="D54"/>
  <c r="D53"/>
  <c r="D52"/>
  <c r="D51"/>
  <c r="D50"/>
  <c r="D49"/>
  <c r="D48"/>
  <c r="D42"/>
  <c r="D27" i="3" l="1"/>
  <c r="D29" s="1"/>
</calcChain>
</file>

<file path=xl/sharedStrings.xml><?xml version="1.0" encoding="utf-8"?>
<sst xmlns="http://schemas.openxmlformats.org/spreadsheetml/2006/main" count="193" uniqueCount="99">
  <si>
    <t>Boat Length</t>
  </si>
  <si>
    <t>15 Knots</t>
  </si>
  <si>
    <t>30 Knots</t>
  </si>
  <si>
    <t>42 Knots</t>
  </si>
  <si>
    <t>60 Knots</t>
  </si>
  <si>
    <t>WWL</t>
  </si>
  <si>
    <t>WLL</t>
  </si>
  <si>
    <t>The working load limit WLL of a ground tackle system is the lowest working load limit of any of its components, or the working load limit of the anchor points to which it is attached, whichever is less</t>
  </si>
  <si>
    <t>Wind Speed</t>
  </si>
  <si>
    <t>Component</t>
  </si>
  <si>
    <t>Breaking Strength</t>
  </si>
  <si>
    <t>Data Source</t>
  </si>
  <si>
    <t>Component Ratings</t>
  </si>
  <si>
    <t>Data Sources</t>
  </si>
  <si>
    <t>Adapated from ABYC data by Calder's Cruising Handbook</t>
  </si>
  <si>
    <t>West Marine</t>
  </si>
  <si>
    <t>Defender</t>
  </si>
  <si>
    <t>49 CFR 393.108</t>
  </si>
  <si>
    <t>1/4" Steel Shackle</t>
  </si>
  <si>
    <t>5/16" Steel Shackle</t>
  </si>
  <si>
    <t>3/8" Steel Shackle</t>
  </si>
  <si>
    <t>7/16" Steel Shackle</t>
  </si>
  <si>
    <t>1/2" Steel Shackle</t>
  </si>
  <si>
    <t>5/8" Steel Shackle</t>
  </si>
  <si>
    <t>3/4" Steel Shackle</t>
  </si>
  <si>
    <t>1/4" G70 Chain</t>
  </si>
  <si>
    <t>5/16" G70 Chain</t>
  </si>
  <si>
    <t>3/8" G70 Chain</t>
  </si>
  <si>
    <t>1/4" G40 Chain</t>
  </si>
  <si>
    <t>3/8" G40 Chain</t>
  </si>
  <si>
    <t>5/16" G40 Chain</t>
  </si>
  <si>
    <t>1/2" G40 Chain</t>
  </si>
  <si>
    <t>1/4" BBB Chain</t>
  </si>
  <si>
    <t>5/16" BBB Chain</t>
  </si>
  <si>
    <t>3/8" BBB Chain</t>
  </si>
  <si>
    <t>1/2" BBB Chain</t>
  </si>
  <si>
    <t>7/16" Nylon 3-Strand</t>
  </si>
  <si>
    <t>1/2" Nylon 3-Strand</t>
  </si>
  <si>
    <t>5/8" Nylon 3-Strand</t>
  </si>
  <si>
    <t>3/4" Nylon 3-Strand</t>
  </si>
  <si>
    <t>1/2" Nylon Double Braid</t>
  </si>
  <si>
    <t>5/8" Nylon Double Braid</t>
  </si>
  <si>
    <t>3/4" Nylon Double Braid</t>
  </si>
  <si>
    <t>7/16" NE Nylon 3-Strand</t>
  </si>
  <si>
    <t>1/2" NE Nylon 3-Strand</t>
  </si>
  <si>
    <t>9/16" NE Nylon 3-Strand</t>
  </si>
  <si>
    <t>5/8" NE Nylon 3-Strand</t>
  </si>
  <si>
    <t>3/4" NE Nylon 3-Strand</t>
  </si>
  <si>
    <t>a</t>
  </si>
  <si>
    <t>b</t>
  </si>
  <si>
    <t>c</t>
  </si>
  <si>
    <t>d</t>
  </si>
  <si>
    <t>a, d</t>
  </si>
  <si>
    <t>7/16" Generic Nylon 3-Strand</t>
  </si>
  <si>
    <t>1/2" Generic Nylon 3-Strand</t>
  </si>
  <si>
    <t>3/4" Generic Nylon 3-Strand</t>
  </si>
  <si>
    <t>5/8" Generic Nylon 3-Strand</t>
  </si>
  <si>
    <t>1/2" Nylon 12-Strand</t>
  </si>
  <si>
    <t>9/16' Nylon 12-Strand</t>
  </si>
  <si>
    <t>5/8" Nylon 12-Strand</t>
  </si>
  <si>
    <t>1/2" Nylon 8-Strand</t>
  </si>
  <si>
    <t>9/16" Nylon 8-Strand</t>
  </si>
  <si>
    <t>5/8" Nylon 8-Strand</t>
  </si>
  <si>
    <t>3/4" Nylon 8-Strand</t>
  </si>
  <si>
    <t>Data Source: a</t>
  </si>
  <si>
    <t>Boat Size:</t>
  </si>
  <si>
    <t>Wind Speed:</t>
  </si>
  <si>
    <t>Rope:</t>
  </si>
  <si>
    <t>Chain:</t>
  </si>
  <si>
    <t>Shackle:</t>
  </si>
  <si>
    <t>3/4" Nylon 12-Strand</t>
  </si>
  <si>
    <t>System WLL:</t>
  </si>
  <si>
    <t>Sailboat Ground Tackle Design Load Estimates</t>
  </si>
  <si>
    <t>Rode Components</t>
  </si>
  <si>
    <t>Load Factors</t>
  </si>
  <si>
    <t>Design Load:</t>
  </si>
  <si>
    <t>10'</t>
  </si>
  <si>
    <t>15'</t>
  </si>
  <si>
    <t>20'</t>
  </si>
  <si>
    <t>25'</t>
  </si>
  <si>
    <t>30'</t>
  </si>
  <si>
    <t>35'</t>
  </si>
  <si>
    <t>40'</t>
  </si>
  <si>
    <t>50'</t>
  </si>
  <si>
    <t>60'</t>
  </si>
  <si>
    <t>Model Estimated Values (lbs)</t>
  </si>
  <si>
    <t>Breaking</t>
  </si>
  <si>
    <t>Strength</t>
  </si>
  <si>
    <t>Evaluation</t>
  </si>
  <si>
    <r>
      <t>Instructions:</t>
    </r>
    <r>
      <rPr>
        <sz val="10"/>
        <rFont val="Arial"/>
        <family val="2"/>
      </rPr>
      <t xml:space="preserve">  Select the appropriate values for boat size, wind speed, rope, chain, and shackle for your boat, equipment, and expected conditions.</t>
    </r>
  </si>
  <si>
    <t xml:space="preserve">The System:  </t>
  </si>
  <si>
    <t>The working load limit (WLL) of a rode system is the lowest working load limit of any of its components, or the working load limit of the anchor points to which it is attached, whichever is less.</t>
  </si>
  <si>
    <t>Select Value</t>
  </si>
  <si>
    <r>
      <rPr>
        <b/>
        <sz val="10"/>
        <rFont val="Arial"/>
        <family val="2"/>
      </rPr>
      <t xml:space="preserve">Disclaimer:  </t>
    </r>
    <r>
      <rPr>
        <sz val="10"/>
        <rFont val="Arial"/>
        <family val="2"/>
      </rPr>
      <t>The information contained in this spreadsheet is for informational purposes only and may not apply to your situation. The author provides no warranty about the content or accuracy of content enclosed. Information provided is subjective and approximate. Keep this in mind when using this spreadsheet. The author shall not be liable for any loss or other damages resulting from use of this spreadsheet.</t>
    </r>
  </si>
  <si>
    <t>n/a</t>
  </si>
  <si>
    <t>Safety
Factor</t>
  </si>
  <si>
    <t>4:1</t>
  </si>
  <si>
    <t>3:1</t>
  </si>
  <si>
    <t>5:1</t>
  </si>
</sst>
</file>

<file path=xl/styles.xml><?xml version="1.0" encoding="utf-8"?>
<styleSheet xmlns="http://schemas.openxmlformats.org/spreadsheetml/2006/main">
  <fonts count="8">
    <font>
      <sz val="10"/>
      <name val="Arial"/>
    </font>
    <font>
      <b/>
      <sz val="10"/>
      <name val="Arial"/>
      <family val="2"/>
    </font>
    <font>
      <sz val="8"/>
      <name val="Arial"/>
      <family val="2"/>
    </font>
    <font>
      <b/>
      <sz val="12"/>
      <name val="Arial"/>
      <family val="2"/>
    </font>
    <font>
      <sz val="10"/>
      <name val="Arial"/>
      <family val="2"/>
    </font>
    <font>
      <sz val="12"/>
      <name val="Arial"/>
      <family val="2"/>
    </font>
    <font>
      <b/>
      <sz val="11"/>
      <name val="Arial"/>
      <family val="2"/>
    </font>
    <font>
      <b/>
      <sz val="10"/>
      <color theme="0" tint="-0.1499984740745262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27">
    <xf numFmtId="0" fontId="0" fillId="0" borderId="0" xfId="0"/>
    <xf numFmtId="0" fontId="0" fillId="0" borderId="0" xfId="0" applyAlignment="1">
      <alignment wrapText="1"/>
    </xf>
    <xf numFmtId="3" fontId="0" fillId="2" borderId="10" xfId="0" applyNumberFormat="1" applyFill="1" applyBorder="1" applyAlignment="1">
      <alignment horizontal="center"/>
    </xf>
    <xf numFmtId="3" fontId="0" fillId="2" borderId="5" xfId="0" applyNumberFormat="1" applyFill="1" applyBorder="1" applyAlignment="1">
      <alignment horizontal="center"/>
    </xf>
    <xf numFmtId="3" fontId="0" fillId="2" borderId="7" xfId="0" applyNumberForma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3" fontId="0" fillId="2" borderId="11" xfId="0" applyNumberFormat="1" applyFill="1" applyBorder="1" applyAlignment="1">
      <alignment horizontal="center"/>
    </xf>
    <xf numFmtId="3" fontId="0" fillId="2" borderId="12" xfId="0" applyNumberFormat="1" applyFill="1" applyBorder="1" applyAlignment="1">
      <alignment horizontal="center"/>
    </xf>
    <xf numFmtId="3" fontId="0" fillId="2" borderId="1" xfId="0" applyNumberFormat="1" applyFill="1" applyBorder="1" applyAlignment="1">
      <alignment horizontal="center"/>
    </xf>
    <xf numFmtId="3" fontId="0" fillId="2" borderId="6" xfId="0" applyNumberFormat="1" applyFill="1" applyBorder="1" applyAlignment="1">
      <alignment horizontal="center"/>
    </xf>
    <xf numFmtId="0" fontId="4" fillId="2" borderId="5" xfId="0" applyFont="1" applyFill="1" applyBorder="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0" fontId="0" fillId="2" borderId="2" xfId="0" applyFill="1" applyBorder="1"/>
    <xf numFmtId="3" fontId="0" fillId="2" borderId="3" xfId="0" applyNumberFormat="1" applyFill="1" applyBorder="1" applyAlignment="1">
      <alignment horizontal="center"/>
    </xf>
    <xf numFmtId="9" fontId="0" fillId="2" borderId="3" xfId="0" applyNumberFormat="1" applyFill="1" applyBorder="1" applyAlignment="1">
      <alignment horizontal="center"/>
    </xf>
    <xf numFmtId="0" fontId="0" fillId="2" borderId="4" xfId="0" applyFill="1" applyBorder="1" applyAlignment="1">
      <alignment horizontal="center"/>
    </xf>
    <xf numFmtId="0" fontId="0" fillId="2" borderId="5" xfId="0" applyFill="1" applyBorder="1"/>
    <xf numFmtId="9" fontId="0" fillId="2" borderId="1" xfId="0" applyNumberFormat="1" applyFill="1" applyBorder="1" applyAlignment="1">
      <alignment horizontal="center"/>
    </xf>
    <xf numFmtId="0" fontId="0" fillId="2" borderId="16" xfId="0" applyFill="1" applyBorder="1"/>
    <xf numFmtId="3" fontId="0" fillId="2" borderId="17" xfId="0" applyNumberFormat="1" applyFill="1" applyBorder="1" applyAlignment="1">
      <alignment horizontal="center"/>
    </xf>
    <xf numFmtId="9" fontId="0" fillId="2" borderId="17" xfId="0" applyNumberFormat="1" applyFill="1" applyBorder="1" applyAlignment="1">
      <alignment horizontal="center"/>
    </xf>
    <xf numFmtId="0" fontId="0" fillId="2" borderId="18" xfId="0" applyFill="1" applyBorder="1" applyAlignment="1">
      <alignment horizontal="center"/>
    </xf>
    <xf numFmtId="0" fontId="0" fillId="2" borderId="7" xfId="0" applyFill="1" applyBorder="1"/>
    <xf numFmtId="9" fontId="0" fillId="2" borderId="8" xfId="0" applyNumberFormat="1" applyFill="1" applyBorder="1" applyAlignment="1">
      <alignment horizontal="center"/>
    </xf>
    <xf numFmtId="0" fontId="4" fillId="0" borderId="0" xfId="0" applyFont="1" applyAlignment="1">
      <alignment wrapText="1"/>
    </xf>
    <xf numFmtId="0" fontId="0" fillId="2" borderId="12"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0" fillId="3" borderId="27" xfId="0" applyFill="1" applyBorder="1"/>
    <xf numFmtId="0" fontId="1" fillId="3" borderId="0" xfId="0" applyFont="1" applyFill="1" applyBorder="1" applyAlignment="1">
      <alignment wrapText="1"/>
    </xf>
    <xf numFmtId="0" fontId="0" fillId="3" borderId="0" xfId="0" applyFill="1" applyBorder="1" applyAlignment="1">
      <alignment horizontal="center" wrapText="1"/>
    </xf>
    <xf numFmtId="0" fontId="4" fillId="3" borderId="0" xfId="0" applyFont="1" applyFill="1" applyBorder="1" applyAlignment="1">
      <alignment horizontal="center" wrapText="1"/>
    </xf>
    <xf numFmtId="0" fontId="1" fillId="3" borderId="27" xfId="0" applyFont="1" applyFill="1" applyBorder="1" applyAlignment="1">
      <alignment horizontal="center"/>
    </xf>
    <xf numFmtId="0" fontId="4" fillId="2" borderId="10" xfId="0" applyFont="1" applyFill="1" applyBorder="1" applyAlignment="1">
      <alignment horizontal="center"/>
    </xf>
    <xf numFmtId="0" fontId="4" fillId="2" borderId="7" xfId="0" applyFont="1" applyFill="1" applyBorder="1" applyAlignment="1">
      <alignment horizontal="center"/>
    </xf>
    <xf numFmtId="0" fontId="0" fillId="2" borderId="19" xfId="0" applyFill="1" applyBorder="1"/>
    <xf numFmtId="0" fontId="0" fillId="2" borderId="33" xfId="0" applyFill="1" applyBorder="1"/>
    <xf numFmtId="0" fontId="0" fillId="2" borderId="20" xfId="0" applyFill="1" applyBorder="1"/>
    <xf numFmtId="0" fontId="0" fillId="2" borderId="34" xfId="0" applyFill="1" applyBorder="1"/>
    <xf numFmtId="0" fontId="4" fillId="2" borderId="0" xfId="0" applyFont="1" applyFill="1" applyBorder="1" applyAlignment="1">
      <alignment horizontal="left" wrapText="1"/>
    </xf>
    <xf numFmtId="0" fontId="4" fillId="2" borderId="35" xfId="0" applyFont="1" applyFill="1" applyBorder="1" applyAlignment="1">
      <alignment wrapText="1"/>
    </xf>
    <xf numFmtId="0" fontId="0" fillId="2" borderId="0" xfId="0" applyFill="1" applyBorder="1"/>
    <xf numFmtId="0" fontId="0" fillId="2" borderId="35" xfId="0" applyFill="1" applyBorder="1"/>
    <xf numFmtId="0" fontId="0" fillId="2" borderId="35" xfId="0" applyFill="1" applyBorder="1" applyAlignment="1">
      <alignment wrapText="1"/>
    </xf>
    <xf numFmtId="0" fontId="1" fillId="2" borderId="34" xfId="0" applyFont="1" applyFill="1" applyBorder="1" applyAlignment="1">
      <alignment horizontal="center"/>
    </xf>
    <xf numFmtId="0" fontId="0" fillId="2" borderId="36" xfId="0" applyFill="1" applyBorder="1"/>
    <xf numFmtId="0" fontId="0" fillId="2" borderId="37" xfId="0" applyFill="1" applyBorder="1"/>
    <xf numFmtId="0" fontId="0" fillId="2" borderId="38" xfId="0" applyFill="1" applyBorder="1"/>
    <xf numFmtId="0" fontId="4" fillId="2" borderId="35" xfId="0" applyFont="1" applyFill="1" applyBorder="1" applyAlignment="1">
      <alignment horizontal="left" wrapText="1"/>
    </xf>
    <xf numFmtId="0" fontId="0" fillId="2" borderId="34" xfId="0" applyFill="1" applyBorder="1" applyAlignment="1">
      <alignment wrapText="1"/>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3" fillId="2" borderId="41" xfId="0" applyFont="1" applyFill="1" applyBorder="1" applyAlignment="1">
      <alignment horizontal="center" wrapText="1"/>
    </xf>
    <xf numFmtId="0" fontId="0" fillId="2" borderId="10" xfId="0" applyFill="1" applyBorder="1"/>
    <xf numFmtId="9" fontId="0" fillId="2" borderId="11" xfId="0" applyNumberFormat="1" applyFill="1" applyBorder="1" applyAlignment="1">
      <alignment horizontal="center"/>
    </xf>
    <xf numFmtId="0" fontId="4" fillId="2" borderId="2" xfId="0" applyFont="1" applyFill="1" applyBorder="1"/>
    <xf numFmtId="0" fontId="4" fillId="2" borderId="4" xfId="0" applyFont="1" applyFill="1" applyBorder="1" applyAlignment="1">
      <alignment horizontal="center"/>
    </xf>
    <xf numFmtId="0" fontId="0" fillId="2" borderId="19" xfId="0" applyFill="1" applyBorder="1" applyProtection="1"/>
    <xf numFmtId="0" fontId="0" fillId="2" borderId="33" xfId="0" applyFill="1" applyBorder="1" applyProtection="1"/>
    <xf numFmtId="0" fontId="0" fillId="2" borderId="20" xfId="0" applyFill="1" applyBorder="1" applyProtection="1"/>
    <xf numFmtId="0" fontId="0" fillId="2" borderId="34" xfId="0" applyFill="1" applyBorder="1" applyProtection="1"/>
    <xf numFmtId="0" fontId="4" fillId="2" borderId="0" xfId="0" applyFont="1" applyFill="1" applyBorder="1" applyAlignment="1" applyProtection="1">
      <alignment wrapText="1"/>
    </xf>
    <xf numFmtId="0" fontId="4" fillId="2" borderId="35" xfId="0" applyFont="1" applyFill="1" applyBorder="1" applyAlignment="1" applyProtection="1">
      <alignment wrapText="1"/>
    </xf>
    <xf numFmtId="0" fontId="0" fillId="2" borderId="0" xfId="0" applyFill="1" applyBorder="1" applyProtection="1"/>
    <xf numFmtId="0" fontId="0" fillId="2" borderId="35" xfId="0" applyFill="1" applyBorder="1" applyProtection="1"/>
    <xf numFmtId="0" fontId="0" fillId="3" borderId="24" xfId="0" applyFill="1" applyBorder="1" applyProtection="1"/>
    <xf numFmtId="0" fontId="0" fillId="3" borderId="25" xfId="0" applyFill="1" applyBorder="1" applyAlignment="1" applyProtection="1">
      <alignment wrapText="1"/>
    </xf>
    <xf numFmtId="0" fontId="0" fillId="3" borderId="26" xfId="0" applyFill="1" applyBorder="1" applyAlignment="1" applyProtection="1">
      <alignment wrapText="1"/>
    </xf>
    <xf numFmtId="0" fontId="0" fillId="2" borderId="0" xfId="0" applyFill="1" applyBorder="1" applyAlignment="1" applyProtection="1">
      <alignment wrapText="1"/>
    </xf>
    <xf numFmtId="0" fontId="0" fillId="2" borderId="35" xfId="0" applyFill="1" applyBorder="1" applyAlignment="1" applyProtection="1">
      <alignment wrapText="1"/>
    </xf>
    <xf numFmtId="0" fontId="0" fillId="3" borderId="27" xfId="0" applyFill="1" applyBorder="1" applyProtection="1"/>
    <xf numFmtId="0" fontId="0" fillId="3" borderId="28" xfId="0" applyFill="1" applyBorder="1" applyAlignment="1" applyProtection="1">
      <alignment wrapText="1"/>
    </xf>
    <xf numFmtId="0" fontId="1" fillId="3" borderId="0" xfId="0" applyFont="1" applyFill="1" applyBorder="1" applyAlignment="1" applyProtection="1">
      <alignment wrapText="1"/>
    </xf>
    <xf numFmtId="0" fontId="0" fillId="3" borderId="0" xfId="0" applyFill="1" applyBorder="1" applyAlignment="1" applyProtection="1">
      <alignment horizontal="center" wrapText="1"/>
    </xf>
    <xf numFmtId="0" fontId="4" fillId="3" borderId="28" xfId="0" applyFont="1" applyFill="1" applyBorder="1" applyAlignment="1" applyProtection="1">
      <alignment wrapText="1"/>
    </xf>
    <xf numFmtId="0" fontId="1" fillId="3" borderId="0" xfId="0" applyFont="1" applyFill="1" applyBorder="1" applyAlignment="1" applyProtection="1">
      <alignment horizontal="right" wrapText="1" indent="1"/>
    </xf>
    <xf numFmtId="3" fontId="4" fillId="3" borderId="0" xfId="0" quotePrefix="1" applyNumberFormat="1" applyFont="1" applyFill="1" applyBorder="1" applyAlignment="1" applyProtection="1">
      <alignment horizontal="center" wrapText="1"/>
    </xf>
    <xf numFmtId="0" fontId="4" fillId="3" borderId="27" xfId="0" applyFont="1" applyFill="1" applyBorder="1" applyProtection="1"/>
    <xf numFmtId="3" fontId="7" fillId="3" borderId="0" xfId="0" applyNumberFormat="1" applyFont="1" applyFill="1" applyBorder="1" applyAlignment="1" applyProtection="1">
      <alignment horizontal="right" wrapText="1" indent="1"/>
    </xf>
    <xf numFmtId="0" fontId="6" fillId="3" borderId="0" xfId="0" applyFont="1" applyFill="1" applyBorder="1" applyAlignment="1" applyProtection="1">
      <alignment horizontal="center" wrapText="1"/>
    </xf>
    <xf numFmtId="0" fontId="1" fillId="3" borderId="28" xfId="0"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1" fillId="3" borderId="27" xfId="0" applyFont="1" applyFill="1" applyBorder="1" applyAlignment="1" applyProtection="1">
      <alignment horizontal="center"/>
    </xf>
    <xf numFmtId="0" fontId="6" fillId="3" borderId="0" xfId="0" applyFont="1" applyFill="1" applyBorder="1" applyAlignment="1" applyProtection="1">
      <alignment wrapText="1"/>
    </xf>
    <xf numFmtId="0" fontId="1" fillId="2" borderId="35" xfId="0" applyFont="1" applyFill="1" applyBorder="1" applyAlignment="1" applyProtection="1">
      <alignment horizontal="center" wrapText="1"/>
    </xf>
    <xf numFmtId="0" fontId="0" fillId="3" borderId="31" xfId="0" applyFill="1" applyBorder="1" applyAlignment="1" applyProtection="1">
      <alignment wrapText="1"/>
    </xf>
    <xf numFmtId="0" fontId="0" fillId="3" borderId="29" xfId="0" applyFill="1" applyBorder="1" applyProtection="1"/>
    <xf numFmtId="0" fontId="0" fillId="3" borderId="30" xfId="0" applyFill="1" applyBorder="1" applyAlignment="1" applyProtection="1">
      <alignment wrapText="1"/>
    </xf>
    <xf numFmtId="0" fontId="0" fillId="3" borderId="30" xfId="0" applyFill="1" applyBorder="1" applyAlignment="1" applyProtection="1">
      <alignment horizontal="center" wrapText="1"/>
    </xf>
    <xf numFmtId="0" fontId="0" fillId="0" borderId="0" xfId="0" applyBorder="1" applyProtection="1"/>
    <xf numFmtId="0" fontId="0" fillId="2" borderId="37" xfId="0" applyFill="1" applyBorder="1" applyProtection="1"/>
    <xf numFmtId="0" fontId="0" fillId="2" borderId="38" xfId="0" applyFill="1" applyBorder="1" applyProtection="1"/>
    <xf numFmtId="0" fontId="4" fillId="3" borderId="0" xfId="0" applyFont="1" applyFill="1" applyBorder="1" applyAlignment="1" applyProtection="1">
      <alignment horizontal="center" wrapText="1"/>
    </xf>
    <xf numFmtId="0" fontId="4" fillId="2" borderId="32" xfId="0" quotePrefix="1" applyFont="1" applyFill="1" applyBorder="1" applyAlignment="1" applyProtection="1">
      <alignment horizontal="center" wrapText="1"/>
      <protection locked="0"/>
    </xf>
    <xf numFmtId="1" fontId="0" fillId="2" borderId="3" xfId="0" applyNumberFormat="1" applyFill="1" applyBorder="1" applyAlignment="1">
      <alignment horizontal="center"/>
    </xf>
    <xf numFmtId="9" fontId="4" fillId="2" borderId="1" xfId="0" quotePrefix="1" applyNumberFormat="1" applyFont="1" applyFill="1" applyBorder="1" applyAlignment="1">
      <alignment horizontal="center"/>
    </xf>
    <xf numFmtId="9" fontId="4" fillId="2" borderId="11" xfId="0" quotePrefix="1" applyNumberFormat="1" applyFont="1" applyFill="1" applyBorder="1" applyAlignment="1">
      <alignment horizontal="center"/>
    </xf>
    <xf numFmtId="0" fontId="4"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6" fillId="3" borderId="0" xfId="0" applyFont="1" applyFill="1" applyBorder="1" applyAlignment="1" applyProtection="1">
      <alignment horizontal="center" wrapText="1"/>
    </xf>
    <xf numFmtId="0" fontId="6" fillId="3" borderId="0" xfId="0" applyFont="1" applyFill="1" applyBorder="1" applyAlignment="1">
      <alignment horizontal="center" wrapText="1"/>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2" borderId="21" xfId="0" applyFill="1" applyBorder="1" applyAlignment="1">
      <alignment horizontal="center"/>
    </xf>
    <xf numFmtId="0" fontId="0" fillId="2" borderId="23" xfId="0" applyFill="1" applyBorder="1" applyAlignment="1">
      <alignment horizontal="center"/>
    </xf>
    <xf numFmtId="0" fontId="0" fillId="2" borderId="22" xfId="0" applyFill="1" applyBorder="1" applyAlignment="1">
      <alignment horizontal="center"/>
    </xf>
    <xf numFmtId="0" fontId="4" fillId="2" borderId="0" xfId="0" applyFont="1" applyFill="1" applyBorder="1" applyAlignment="1">
      <alignment horizontal="left" wrapText="1"/>
    </xf>
    <xf numFmtId="0" fontId="3" fillId="2" borderId="21" xfId="0" applyFont="1" applyFill="1" applyBorder="1" applyAlignment="1">
      <alignment horizontal="center"/>
    </xf>
    <xf numFmtId="0" fontId="5" fillId="2" borderId="23" xfId="0" applyFont="1" applyFill="1" applyBorder="1" applyAlignment="1">
      <alignment horizontal="center"/>
    </xf>
    <xf numFmtId="0" fontId="5" fillId="2" borderId="22" xfId="0" applyFont="1" applyFill="1" applyBorder="1" applyAlignment="1">
      <alignment horizontal="center"/>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23" xfId="0" applyFont="1" applyFill="1" applyBorder="1" applyAlignment="1">
      <alignment horizontal="center"/>
    </xf>
    <xf numFmtId="0" fontId="3" fillId="2" borderId="22" xfId="0"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cellXfs>
  <cellStyles count="1">
    <cellStyle name="Normal" xfId="0" builtinId="0"/>
  </cellStyles>
  <dxfs count="2">
    <dxf>
      <font>
        <b/>
        <i val="0"/>
        <color theme="6" tint="-0.499984740745262"/>
      </font>
    </dxf>
    <dxf>
      <font>
        <b/>
        <i val="0"/>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1"/>
          <c:tx>
            <c:v>WLL</c:v>
          </c:tx>
          <c:spPr>
            <a:solidFill>
              <a:schemeClr val="accent3">
                <a:lumMod val="50000"/>
              </a:schemeClr>
            </a:solidFill>
          </c:spPr>
          <c:cat>
            <c:strLit>
              <c:ptCount val="3"/>
              <c:pt idx="0">
                <c:v>Rope</c:v>
              </c:pt>
              <c:pt idx="1">
                <c:v>Chain</c:v>
              </c:pt>
              <c:pt idx="2">
                <c:v>Shackle</c:v>
              </c:pt>
            </c:strLit>
          </c:cat>
          <c:val>
            <c:numRef>
              <c:f>(Worksheet!$I$17,Worksheet!$I$19,Worksheet!$I$21)</c:f>
              <c:numCache>
                <c:formatCode>#,##0</c:formatCode>
                <c:ptCount val="3"/>
                <c:pt idx="0">
                  <c:v>0</c:v>
                </c:pt>
                <c:pt idx="1">
                  <c:v>0</c:v>
                </c:pt>
                <c:pt idx="2">
                  <c:v>0</c:v>
                </c:pt>
              </c:numCache>
            </c:numRef>
          </c:val>
        </c:ser>
        <c:ser>
          <c:idx val="1"/>
          <c:order val="2"/>
          <c:tx>
            <c:v>Breaking Strength</c:v>
          </c:tx>
          <c:spPr>
            <a:solidFill>
              <a:schemeClr val="accent2">
                <a:lumMod val="75000"/>
              </a:schemeClr>
            </a:solidFill>
          </c:spPr>
          <c:cat>
            <c:strLit>
              <c:ptCount val="3"/>
              <c:pt idx="0">
                <c:v>Rope</c:v>
              </c:pt>
              <c:pt idx="1">
                <c:v>Chain</c:v>
              </c:pt>
              <c:pt idx="2">
                <c:v>Shackle</c:v>
              </c:pt>
            </c:strLit>
          </c:cat>
          <c:val>
            <c:numRef>
              <c:f>(Worksheet!$K$17,Worksheet!$K$19,Worksheet!$K$21)</c:f>
              <c:numCache>
                <c:formatCode>#,##0</c:formatCode>
                <c:ptCount val="3"/>
                <c:pt idx="0">
                  <c:v>0</c:v>
                </c:pt>
                <c:pt idx="1">
                  <c:v>0</c:v>
                </c:pt>
                <c:pt idx="2">
                  <c:v>0</c:v>
                </c:pt>
              </c:numCache>
            </c:numRef>
          </c:val>
        </c:ser>
        <c:overlap val="100"/>
        <c:axId val="61324288"/>
        <c:axId val="61334272"/>
      </c:barChart>
      <c:lineChart>
        <c:grouping val="standard"/>
        <c:ser>
          <c:idx val="2"/>
          <c:order val="0"/>
          <c:tx>
            <c:v>Design Load</c:v>
          </c:tx>
          <c:spPr>
            <a:ln>
              <a:solidFill>
                <a:srgbClr val="4F81BD"/>
              </a:solidFill>
            </a:ln>
          </c:spPr>
          <c:marker>
            <c:symbol val="none"/>
          </c:marker>
          <c:cat>
            <c:strLit>
              <c:ptCount val="3"/>
              <c:pt idx="0">
                <c:v>Rope</c:v>
              </c:pt>
              <c:pt idx="1">
                <c:v>Chain</c:v>
              </c:pt>
              <c:pt idx="2">
                <c:v>Shackle</c:v>
              </c:pt>
            </c:strLit>
          </c:cat>
          <c:val>
            <c:numRef>
              <c:f>(Worksheet!$I$11,Worksheet!$I$11,Worksheet!$I$11)</c:f>
              <c:numCache>
                <c:formatCode>#,##0</c:formatCode>
                <c:ptCount val="3"/>
                <c:pt idx="0">
                  <c:v>0</c:v>
                </c:pt>
                <c:pt idx="1">
                  <c:v>0</c:v>
                </c:pt>
                <c:pt idx="2">
                  <c:v>0</c:v>
                </c:pt>
              </c:numCache>
            </c:numRef>
          </c:val>
        </c:ser>
        <c:marker val="1"/>
        <c:axId val="61324288"/>
        <c:axId val="61334272"/>
      </c:lineChart>
      <c:catAx>
        <c:axId val="61324288"/>
        <c:scaling>
          <c:orientation val="minMax"/>
        </c:scaling>
        <c:axPos val="b"/>
        <c:tickLblPos val="nextTo"/>
        <c:crossAx val="61334272"/>
        <c:crosses val="autoZero"/>
        <c:auto val="1"/>
        <c:lblAlgn val="ctr"/>
        <c:lblOffset val="100"/>
      </c:catAx>
      <c:valAx>
        <c:axId val="61334272"/>
        <c:scaling>
          <c:orientation val="minMax"/>
        </c:scaling>
        <c:axPos val="l"/>
        <c:majorGridlines/>
        <c:numFmt formatCode="#,##0" sourceLinked="1"/>
        <c:tickLblPos val="nextTo"/>
        <c:crossAx val="61324288"/>
        <c:crosses val="autoZero"/>
        <c:crossBetween val="between"/>
      </c:valAx>
    </c:plotArea>
    <c:legend>
      <c:legendPos val="t"/>
      <c:layout/>
    </c:legend>
    <c:plotVisOnly val="1"/>
    <c:dispBlanksAs val="gap"/>
  </c:chart>
  <c:spPr>
    <a:solidFill>
      <a:schemeClr val="bg1"/>
    </a:solidFill>
    <a:ln w="12700">
      <a:solidFill>
        <a:schemeClr val="accent1"/>
      </a:solidFill>
    </a:ln>
    <a:effectLst>
      <a:outerShdw blurRad="50800" dist="38100" dir="2700000" algn="tl"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23</xdr:row>
      <xdr:rowOff>19050</xdr:rowOff>
    </xdr:from>
    <xdr:to>
      <xdr:col>11</xdr:col>
      <xdr:colOff>228600</xdr:colOff>
      <xdr:row>40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workbookViewId="0">
      <selection activeCell="D11" sqref="D11"/>
    </sheetView>
  </sheetViews>
  <sheetFormatPr defaultRowHeight="12.75"/>
  <cols>
    <col min="1" max="1" width="3.28515625" customWidth="1"/>
    <col min="2" max="2" width="3.7109375" customWidth="1"/>
    <col min="3" max="3" width="15.28515625" customWidth="1"/>
    <col min="4" max="4" width="26.7109375" customWidth="1"/>
    <col min="5" max="5" width="3.7109375" customWidth="1"/>
    <col min="6" max="6" width="2.7109375" customWidth="1"/>
    <col min="7" max="7" width="3.7109375" customWidth="1"/>
    <col min="8" max="8" width="15.28515625" customWidth="1"/>
    <col min="9" max="9" width="12.7109375" customWidth="1"/>
    <col min="10" max="10" width="2.7109375" customWidth="1"/>
    <col min="11" max="11" width="12.7109375" customWidth="1"/>
    <col min="12" max="12" width="3.7109375" customWidth="1"/>
    <col min="13" max="13" width="2.7109375" customWidth="1"/>
    <col min="14" max="14" width="12.7109375" customWidth="1"/>
    <col min="16" max="16" width="52.42578125" customWidth="1"/>
  </cols>
  <sheetData>
    <row r="1" spans="1:16">
      <c r="A1" s="61"/>
      <c r="B1" s="62"/>
      <c r="C1" s="62"/>
      <c r="D1" s="62"/>
      <c r="E1" s="62"/>
      <c r="F1" s="62"/>
      <c r="G1" s="62"/>
      <c r="H1" s="62"/>
      <c r="I1" s="62"/>
      <c r="J1" s="62"/>
      <c r="K1" s="62"/>
      <c r="L1" s="62"/>
      <c r="M1" s="63"/>
    </row>
    <row r="2" spans="1:16" ht="60" customHeight="1">
      <c r="A2" s="64"/>
      <c r="B2" s="101" t="s">
        <v>93</v>
      </c>
      <c r="C2" s="101"/>
      <c r="D2" s="101"/>
      <c r="E2" s="101"/>
      <c r="F2" s="101"/>
      <c r="G2" s="101"/>
      <c r="H2" s="101"/>
      <c r="I2" s="101"/>
      <c r="J2" s="101"/>
      <c r="K2" s="101"/>
      <c r="L2" s="65"/>
      <c r="M2" s="66"/>
      <c r="N2" s="26"/>
    </row>
    <row r="3" spans="1:16">
      <c r="A3" s="64"/>
      <c r="B3" s="67"/>
      <c r="C3" s="67"/>
      <c r="D3" s="67"/>
      <c r="E3" s="67"/>
      <c r="F3" s="67"/>
      <c r="G3" s="67"/>
      <c r="H3" s="67"/>
      <c r="I3" s="67"/>
      <c r="J3" s="67"/>
      <c r="K3" s="67"/>
      <c r="L3" s="67"/>
      <c r="M3" s="68"/>
    </row>
    <row r="4" spans="1:16" ht="27.75" customHeight="1">
      <c r="A4" s="64"/>
      <c r="B4" s="101" t="s">
        <v>91</v>
      </c>
      <c r="C4" s="101"/>
      <c r="D4" s="101"/>
      <c r="E4" s="101"/>
      <c r="F4" s="101"/>
      <c r="G4" s="101" t="s">
        <v>7</v>
      </c>
      <c r="H4" s="101"/>
      <c r="I4" s="101"/>
      <c r="J4" s="101"/>
      <c r="K4" s="101"/>
      <c r="L4" s="67"/>
      <c r="M4" s="68"/>
    </row>
    <row r="5" spans="1:16">
      <c r="A5" s="64"/>
      <c r="B5" s="67"/>
      <c r="C5" s="67"/>
      <c r="D5" s="67"/>
      <c r="E5" s="67"/>
      <c r="F5" s="67"/>
      <c r="G5" s="67"/>
      <c r="H5" s="67"/>
      <c r="I5" s="67"/>
      <c r="J5" s="67"/>
      <c r="K5" s="67"/>
      <c r="L5" s="67"/>
      <c r="M5" s="68"/>
    </row>
    <row r="6" spans="1:16" ht="28.5" customHeight="1">
      <c r="A6" s="64"/>
      <c r="B6" s="102" t="s">
        <v>89</v>
      </c>
      <c r="C6" s="102"/>
      <c r="D6" s="102"/>
      <c r="E6" s="102"/>
      <c r="F6" s="102"/>
      <c r="G6" s="102"/>
      <c r="H6" s="102"/>
      <c r="I6" s="102"/>
      <c r="J6" s="102"/>
      <c r="K6" s="102"/>
      <c r="L6" s="67"/>
      <c r="M6" s="68"/>
    </row>
    <row r="7" spans="1:16" ht="13.5" thickBot="1">
      <c r="A7" s="64"/>
      <c r="B7" s="67"/>
      <c r="C7" s="67"/>
      <c r="D7" s="67"/>
      <c r="E7" s="67"/>
      <c r="F7" s="67"/>
      <c r="G7" s="67"/>
      <c r="H7" s="67"/>
      <c r="I7" s="67"/>
      <c r="J7" s="67"/>
      <c r="K7" s="67"/>
      <c r="L7" s="67"/>
      <c r="M7" s="68"/>
    </row>
    <row r="8" spans="1:16" ht="13.5" thickTop="1">
      <c r="A8" s="64"/>
      <c r="B8" s="69"/>
      <c r="C8" s="70"/>
      <c r="D8" s="70"/>
      <c r="E8" s="71"/>
      <c r="F8" s="72"/>
      <c r="G8" s="69"/>
      <c r="H8" s="70"/>
      <c r="I8" s="70"/>
      <c r="J8" s="70"/>
      <c r="K8" s="70"/>
      <c r="L8" s="71"/>
      <c r="M8" s="73"/>
      <c r="N8" s="1"/>
      <c r="O8" s="1"/>
      <c r="P8" s="1"/>
    </row>
    <row r="9" spans="1:16" ht="15" customHeight="1">
      <c r="A9" s="64"/>
      <c r="B9" s="74"/>
      <c r="C9" s="103" t="s">
        <v>74</v>
      </c>
      <c r="D9" s="103"/>
      <c r="E9" s="75"/>
      <c r="F9" s="72"/>
      <c r="G9" s="74"/>
      <c r="H9" s="103" t="s">
        <v>85</v>
      </c>
      <c r="I9" s="103"/>
      <c r="J9" s="103"/>
      <c r="K9" s="103"/>
      <c r="L9" s="75"/>
      <c r="M9" s="73"/>
      <c r="N9" s="1"/>
      <c r="O9" s="1"/>
      <c r="P9" s="1"/>
    </row>
    <row r="10" spans="1:16">
      <c r="A10" s="64"/>
      <c r="B10" s="74"/>
      <c r="C10" s="76"/>
      <c r="D10" s="77"/>
      <c r="E10" s="75"/>
      <c r="F10" s="72"/>
      <c r="G10" s="74"/>
      <c r="H10" s="76"/>
      <c r="I10" s="76"/>
      <c r="J10" s="76"/>
      <c r="K10" s="77"/>
      <c r="L10" s="75"/>
      <c r="M10" s="73"/>
      <c r="N10" s="1"/>
      <c r="O10" s="1"/>
      <c r="P10" s="1"/>
    </row>
    <row r="11" spans="1:16">
      <c r="A11" s="64"/>
      <c r="B11" s="74"/>
      <c r="C11" s="79" t="s">
        <v>65</v>
      </c>
      <c r="D11" s="97" t="s">
        <v>92</v>
      </c>
      <c r="E11" s="78"/>
      <c r="F11" s="65"/>
      <c r="G11" s="74"/>
      <c r="H11" s="79" t="s">
        <v>75</v>
      </c>
      <c r="I11" s="80">
        <f>INDEX('WLL Data'!C13:F22,MATCH(D11,'WLL Data'!B13:B22, 0),MATCH(D13,'WLL Data'!C12:F12, 0))</f>
        <v>0</v>
      </c>
      <c r="J11" s="79"/>
      <c r="K11" s="77"/>
      <c r="L11" s="78"/>
      <c r="M11" s="66"/>
      <c r="N11" s="26"/>
      <c r="O11" s="1"/>
      <c r="P11" s="1"/>
    </row>
    <row r="12" spans="1:16" ht="6.95" customHeight="1">
      <c r="A12" s="64"/>
      <c r="B12" s="81"/>
      <c r="C12" s="79"/>
      <c r="D12" s="34"/>
      <c r="E12" s="75"/>
      <c r="F12" s="72"/>
      <c r="G12" s="81"/>
      <c r="H12" s="79"/>
      <c r="I12" s="82"/>
      <c r="J12" s="79"/>
      <c r="K12" s="77"/>
      <c r="L12" s="75"/>
      <c r="M12" s="73"/>
      <c r="N12" s="1"/>
      <c r="O12" s="1"/>
      <c r="P12" s="1"/>
    </row>
    <row r="13" spans="1:16">
      <c r="A13" s="64"/>
      <c r="B13" s="74"/>
      <c r="C13" s="79" t="s">
        <v>66</v>
      </c>
      <c r="D13" s="97" t="s">
        <v>1</v>
      </c>
      <c r="E13" s="78"/>
      <c r="F13" s="65"/>
      <c r="G13" s="74"/>
      <c r="H13" s="79"/>
      <c r="I13" s="82"/>
      <c r="J13" s="79"/>
      <c r="K13" s="77"/>
      <c r="L13" s="78"/>
      <c r="M13" s="66"/>
      <c r="N13" s="26"/>
      <c r="O13" s="1"/>
      <c r="P13" s="1"/>
    </row>
    <row r="14" spans="1:16" ht="15">
      <c r="A14" s="64"/>
      <c r="B14" s="74"/>
      <c r="C14" s="76"/>
      <c r="D14" s="35"/>
      <c r="E14" s="78"/>
      <c r="F14" s="65"/>
      <c r="G14" s="74"/>
      <c r="H14" s="76"/>
      <c r="I14" s="76"/>
      <c r="J14" s="76"/>
      <c r="K14" s="83" t="s">
        <v>86</v>
      </c>
      <c r="L14" s="78"/>
      <c r="M14" s="66"/>
      <c r="N14" s="26"/>
      <c r="O14" s="1"/>
      <c r="P14" s="1"/>
    </row>
    <row r="15" spans="1:16" s="30" customFormat="1" ht="15">
      <c r="A15" s="48"/>
      <c r="B15" s="36"/>
      <c r="C15" s="104" t="s">
        <v>73</v>
      </c>
      <c r="D15" s="104"/>
      <c r="E15" s="84"/>
      <c r="F15" s="85"/>
      <c r="G15" s="86"/>
      <c r="H15" s="87"/>
      <c r="I15" s="83" t="s">
        <v>6</v>
      </c>
      <c r="J15" s="83"/>
      <c r="K15" s="83" t="s">
        <v>87</v>
      </c>
      <c r="L15" s="84"/>
      <c r="M15" s="88"/>
      <c r="N15" s="31"/>
      <c r="O15" s="31"/>
      <c r="P15" s="31"/>
    </row>
    <row r="16" spans="1:16" ht="6.95" customHeight="1">
      <c r="A16" s="42"/>
      <c r="B16" s="32"/>
      <c r="C16" s="33"/>
      <c r="D16" s="34"/>
      <c r="E16" s="75"/>
      <c r="F16" s="72"/>
      <c r="G16" s="74"/>
      <c r="H16" s="76"/>
      <c r="I16" s="79"/>
      <c r="J16" s="79"/>
      <c r="K16" s="77"/>
      <c r="L16" s="75"/>
      <c r="M16" s="73"/>
      <c r="N16" s="1"/>
      <c r="O16" s="1"/>
      <c r="P16" s="1"/>
    </row>
    <row r="17" spans="1:16">
      <c r="A17" s="42"/>
      <c r="B17" s="81"/>
      <c r="C17" s="79" t="s">
        <v>67</v>
      </c>
      <c r="D17" s="97" t="s">
        <v>92</v>
      </c>
      <c r="E17" s="78"/>
      <c r="F17" s="65"/>
      <c r="G17" s="81"/>
      <c r="H17" s="79" t="s">
        <v>67</v>
      </c>
      <c r="I17" s="80">
        <f>VLOOKUP($D$17,'WLL Data'!$B$47:$D$71, 2, FALSE)</f>
        <v>0</v>
      </c>
      <c r="J17" s="79"/>
      <c r="K17" s="80">
        <f>VLOOKUP($D$17,'WLL Data'!$B$47:$D$71, 3, FALSE)</f>
        <v>0</v>
      </c>
      <c r="L17" s="78"/>
      <c r="M17" s="66"/>
      <c r="N17" s="26"/>
      <c r="O17" s="1"/>
      <c r="P17" s="1"/>
    </row>
    <row r="18" spans="1:16" ht="6.95" customHeight="1">
      <c r="A18" s="42"/>
      <c r="B18" s="74"/>
      <c r="C18" s="79"/>
      <c r="D18" s="77"/>
      <c r="E18" s="75"/>
      <c r="F18" s="72"/>
      <c r="G18" s="74"/>
      <c r="H18" s="79"/>
      <c r="I18" s="79"/>
      <c r="J18" s="79"/>
      <c r="K18" s="77"/>
      <c r="L18" s="75"/>
      <c r="M18" s="73"/>
      <c r="N18" s="1"/>
      <c r="O18" s="1"/>
      <c r="P18" s="1"/>
    </row>
    <row r="19" spans="1:16">
      <c r="A19" s="42"/>
      <c r="B19" s="74"/>
      <c r="C19" s="79" t="s">
        <v>68</v>
      </c>
      <c r="D19" s="97" t="s">
        <v>92</v>
      </c>
      <c r="E19" s="78"/>
      <c r="F19" s="65"/>
      <c r="G19" s="74"/>
      <c r="H19" s="79" t="s">
        <v>68</v>
      </c>
      <c r="I19" s="80">
        <f>VLOOKUP($D$19,'WLL Data'!$B$35:$D$46, 2, FALSE)</f>
        <v>0</v>
      </c>
      <c r="J19" s="79"/>
      <c r="K19" s="80">
        <f>VLOOKUP($D$19,'WLL Data'!$B$35:$D$46, 3, FALSE)</f>
        <v>0</v>
      </c>
      <c r="L19" s="78"/>
      <c r="M19" s="66"/>
      <c r="N19" s="26"/>
      <c r="O19" s="1"/>
      <c r="P19" s="1"/>
    </row>
    <row r="20" spans="1:16" ht="6.95" customHeight="1">
      <c r="A20" s="42"/>
      <c r="B20" s="74"/>
      <c r="C20" s="79"/>
      <c r="D20" s="77"/>
      <c r="E20" s="75"/>
      <c r="F20" s="72"/>
      <c r="G20" s="74"/>
      <c r="H20" s="79"/>
      <c r="I20" s="79"/>
      <c r="J20" s="79"/>
      <c r="K20" s="77"/>
      <c r="L20" s="75"/>
      <c r="M20" s="73"/>
      <c r="N20" s="1"/>
      <c r="O20" s="1"/>
      <c r="P20" s="1"/>
    </row>
    <row r="21" spans="1:16">
      <c r="A21" s="42"/>
      <c r="B21" s="74"/>
      <c r="C21" s="79" t="s">
        <v>69</v>
      </c>
      <c r="D21" s="97" t="s">
        <v>92</v>
      </c>
      <c r="E21" s="78"/>
      <c r="F21" s="65"/>
      <c r="G21" s="74"/>
      <c r="H21" s="79" t="s">
        <v>69</v>
      </c>
      <c r="I21" s="80">
        <f>VLOOKUP($D$21,'WLL Data'!$B$27:$D$34, 2, FALSE)</f>
        <v>0</v>
      </c>
      <c r="J21" s="79"/>
      <c r="K21" s="80">
        <f>VLOOKUP($D$21,'WLL Data'!$B$27:$D$34, 3, FALSE)</f>
        <v>0</v>
      </c>
      <c r="L21" s="78"/>
      <c r="M21" s="66"/>
      <c r="N21" s="26"/>
      <c r="O21" s="1"/>
      <c r="P21" s="1"/>
    </row>
    <row r="22" spans="1:16" ht="13.5" thickBot="1">
      <c r="A22" s="42"/>
      <c r="B22" s="90"/>
      <c r="C22" s="91"/>
      <c r="D22" s="92"/>
      <c r="E22" s="89"/>
      <c r="F22" s="72"/>
      <c r="G22" s="90"/>
      <c r="H22" s="91"/>
      <c r="I22" s="91"/>
      <c r="J22" s="91"/>
      <c r="K22" s="92"/>
      <c r="L22" s="89"/>
      <c r="M22" s="73"/>
      <c r="N22" s="1"/>
      <c r="O22" s="1"/>
      <c r="P22" s="1"/>
    </row>
    <row r="23" spans="1:16" ht="14.25" thickTop="1" thickBot="1">
      <c r="A23" s="42"/>
      <c r="B23" s="67"/>
      <c r="C23" s="67"/>
      <c r="D23" s="67"/>
      <c r="E23" s="67"/>
      <c r="F23" s="67"/>
      <c r="G23" s="67"/>
      <c r="H23" s="67"/>
      <c r="I23" s="67"/>
      <c r="J23" s="67"/>
      <c r="K23" s="67"/>
      <c r="L23" s="67"/>
      <c r="M23" s="68"/>
    </row>
    <row r="24" spans="1:16" ht="13.5" thickTop="1">
      <c r="A24" s="42"/>
      <c r="B24" s="69"/>
      <c r="C24" s="70"/>
      <c r="D24" s="70"/>
      <c r="E24" s="71"/>
      <c r="F24" s="67"/>
      <c r="G24" s="93"/>
      <c r="H24" s="93"/>
      <c r="I24" s="93"/>
      <c r="J24" s="93"/>
      <c r="K24" s="93"/>
      <c r="L24" s="93"/>
      <c r="M24" s="68"/>
    </row>
    <row r="25" spans="1:16" ht="15">
      <c r="A25" s="42"/>
      <c r="B25" s="74"/>
      <c r="C25" s="103" t="s">
        <v>88</v>
      </c>
      <c r="D25" s="103"/>
      <c r="E25" s="75"/>
      <c r="F25" s="67"/>
      <c r="G25" s="93"/>
      <c r="H25" s="93"/>
      <c r="I25" s="93"/>
      <c r="J25" s="93"/>
      <c r="K25" s="93"/>
      <c r="L25" s="93"/>
      <c r="M25" s="68"/>
    </row>
    <row r="26" spans="1:16">
      <c r="A26" s="42"/>
      <c r="B26" s="74"/>
      <c r="C26" s="76"/>
      <c r="D26" s="77"/>
      <c r="E26" s="75"/>
      <c r="F26" s="67"/>
      <c r="G26" s="93"/>
      <c r="H26" s="93"/>
      <c r="I26" s="93"/>
      <c r="J26" s="93"/>
      <c r="K26" s="93"/>
      <c r="L26" s="93"/>
      <c r="M26" s="68"/>
    </row>
    <row r="27" spans="1:16">
      <c r="A27" s="42"/>
      <c r="B27" s="74"/>
      <c r="C27" s="79" t="s">
        <v>71</v>
      </c>
      <c r="D27" s="80">
        <f>MIN(I17:I21)</f>
        <v>0</v>
      </c>
      <c r="E27" s="78"/>
      <c r="F27" s="67"/>
      <c r="G27" s="93"/>
      <c r="H27" s="93"/>
      <c r="I27" s="93"/>
      <c r="J27" s="93"/>
      <c r="K27" s="93"/>
      <c r="L27" s="93"/>
      <c r="M27" s="68"/>
    </row>
    <row r="28" spans="1:16">
      <c r="A28" s="42"/>
      <c r="B28" s="81"/>
      <c r="C28" s="79"/>
      <c r="D28" s="77"/>
      <c r="E28" s="75"/>
      <c r="F28" s="67"/>
      <c r="G28" s="93"/>
      <c r="H28" s="93"/>
      <c r="I28" s="93"/>
      <c r="J28" s="93"/>
      <c r="K28" s="93"/>
      <c r="L28" s="93"/>
      <c r="M28" s="68"/>
    </row>
    <row r="29" spans="1:16">
      <c r="A29" s="42"/>
      <c r="B29" s="74"/>
      <c r="C29" s="79" t="s">
        <v>90</v>
      </c>
      <c r="D29" s="77" t="str">
        <f>IF((D27-I11&gt;=0), "does meet design","does NOT meet design")</f>
        <v>does meet design</v>
      </c>
      <c r="E29" s="78"/>
      <c r="F29" s="67"/>
      <c r="G29" s="93"/>
      <c r="H29" s="93"/>
      <c r="I29" s="93"/>
      <c r="J29" s="93"/>
      <c r="K29" s="93"/>
      <c r="L29" s="93"/>
      <c r="M29" s="68"/>
    </row>
    <row r="30" spans="1:16">
      <c r="A30" s="42"/>
      <c r="B30" s="74"/>
      <c r="C30" s="76"/>
      <c r="D30" s="96"/>
      <c r="E30" s="78"/>
      <c r="F30" s="67"/>
      <c r="G30" s="93"/>
      <c r="H30" s="93"/>
      <c r="I30" s="93"/>
      <c r="J30" s="93"/>
      <c r="K30" s="93"/>
      <c r="L30" s="93"/>
      <c r="M30" s="68"/>
    </row>
    <row r="31" spans="1:16" ht="15">
      <c r="A31" s="42"/>
      <c r="B31" s="86"/>
      <c r="C31" s="103"/>
      <c r="D31" s="103"/>
      <c r="E31" s="84"/>
      <c r="F31" s="67"/>
      <c r="G31" s="93"/>
      <c r="H31" s="93"/>
      <c r="I31" s="93"/>
      <c r="J31" s="93"/>
      <c r="K31" s="93"/>
      <c r="L31" s="93"/>
      <c r="M31" s="68"/>
    </row>
    <row r="32" spans="1:16" ht="13.5" thickBot="1">
      <c r="A32" s="42"/>
      <c r="B32" s="90"/>
      <c r="C32" s="91"/>
      <c r="D32" s="92"/>
      <c r="E32" s="89"/>
      <c r="F32" s="67"/>
      <c r="G32" s="93"/>
      <c r="H32" s="93"/>
      <c r="I32" s="93"/>
      <c r="J32" s="93"/>
      <c r="K32" s="93"/>
      <c r="L32" s="93"/>
      <c r="M32" s="68"/>
    </row>
    <row r="33" spans="1:13" ht="13.5" thickTop="1">
      <c r="A33" s="42"/>
      <c r="B33" s="67"/>
      <c r="C33" s="67"/>
      <c r="D33" s="67"/>
      <c r="E33" s="67"/>
      <c r="F33" s="67"/>
      <c r="G33" s="93"/>
      <c r="H33" s="93"/>
      <c r="I33" s="93"/>
      <c r="J33" s="93"/>
      <c r="K33" s="93"/>
      <c r="L33" s="93"/>
      <c r="M33" s="68"/>
    </row>
    <row r="34" spans="1:13">
      <c r="A34" s="42"/>
      <c r="B34" s="67"/>
      <c r="C34" s="67"/>
      <c r="D34" s="67"/>
      <c r="E34" s="67"/>
      <c r="F34" s="67"/>
      <c r="G34" s="93"/>
      <c r="H34" s="93"/>
      <c r="I34" s="93"/>
      <c r="J34" s="93"/>
      <c r="K34" s="93"/>
      <c r="L34" s="93"/>
      <c r="M34" s="68"/>
    </row>
    <row r="35" spans="1:13">
      <c r="A35" s="42"/>
      <c r="B35" s="67"/>
      <c r="C35" s="67"/>
      <c r="D35" s="67"/>
      <c r="E35" s="67"/>
      <c r="F35" s="67"/>
      <c r="G35" s="93"/>
      <c r="H35" s="93"/>
      <c r="I35" s="93"/>
      <c r="J35" s="93"/>
      <c r="K35" s="93"/>
      <c r="L35" s="93"/>
      <c r="M35" s="68"/>
    </row>
    <row r="36" spans="1:13">
      <c r="A36" s="42"/>
      <c r="B36" s="67"/>
      <c r="C36" s="67"/>
      <c r="D36" s="67"/>
      <c r="E36" s="67"/>
      <c r="F36" s="67"/>
      <c r="G36" s="93"/>
      <c r="H36" s="93"/>
      <c r="I36" s="93"/>
      <c r="J36" s="93"/>
      <c r="K36" s="93"/>
      <c r="L36" s="93"/>
      <c r="M36" s="68"/>
    </row>
    <row r="37" spans="1:13">
      <c r="A37" s="42"/>
      <c r="B37" s="67"/>
      <c r="C37" s="67"/>
      <c r="D37" s="67"/>
      <c r="E37" s="67"/>
      <c r="F37" s="67"/>
      <c r="G37" s="93"/>
      <c r="H37" s="93"/>
      <c r="I37" s="93"/>
      <c r="J37" s="93"/>
      <c r="K37" s="93"/>
      <c r="L37" s="93"/>
      <c r="M37" s="68"/>
    </row>
    <row r="38" spans="1:13">
      <c r="A38" s="42"/>
      <c r="B38" s="67"/>
      <c r="C38" s="67"/>
      <c r="D38" s="67"/>
      <c r="E38" s="67"/>
      <c r="F38" s="67"/>
      <c r="G38" s="93"/>
      <c r="H38" s="93"/>
      <c r="I38" s="93"/>
      <c r="J38" s="93"/>
      <c r="K38" s="93"/>
      <c r="L38" s="93"/>
      <c r="M38" s="68"/>
    </row>
    <row r="39" spans="1:13">
      <c r="A39" s="42"/>
      <c r="B39" s="67"/>
      <c r="C39" s="67"/>
      <c r="D39" s="67"/>
      <c r="E39" s="67"/>
      <c r="F39" s="67"/>
      <c r="G39" s="93"/>
      <c r="H39" s="93"/>
      <c r="I39" s="93"/>
      <c r="J39" s="93"/>
      <c r="K39" s="93"/>
      <c r="L39" s="93"/>
      <c r="M39" s="68"/>
    </row>
    <row r="40" spans="1:13">
      <c r="A40" s="42"/>
      <c r="B40" s="67"/>
      <c r="C40" s="67"/>
      <c r="D40" s="67"/>
      <c r="E40" s="67"/>
      <c r="F40" s="67"/>
      <c r="G40" s="93"/>
      <c r="H40" s="93"/>
      <c r="I40" s="93"/>
      <c r="J40" s="93"/>
      <c r="K40" s="93"/>
      <c r="L40" s="93"/>
      <c r="M40" s="68"/>
    </row>
    <row r="41" spans="1:13" ht="13.5" thickBot="1">
      <c r="A41" s="49"/>
      <c r="B41" s="94"/>
      <c r="C41" s="94"/>
      <c r="D41" s="94"/>
      <c r="E41" s="94"/>
      <c r="F41" s="94"/>
      <c r="G41" s="94"/>
      <c r="H41" s="94"/>
      <c r="I41" s="94"/>
      <c r="J41" s="94"/>
      <c r="K41" s="94"/>
      <c r="L41" s="94"/>
      <c r="M41" s="95"/>
    </row>
  </sheetData>
  <sheetProtection sheet="1" objects="1" scenarios="1" selectLockedCells="1"/>
  <mergeCells count="8">
    <mergeCell ref="B2:K2"/>
    <mergeCell ref="B4:K4"/>
    <mergeCell ref="B6:K6"/>
    <mergeCell ref="C25:D25"/>
    <mergeCell ref="C31:D31"/>
    <mergeCell ref="C9:D9"/>
    <mergeCell ref="C15:D15"/>
    <mergeCell ref="H9:K9"/>
  </mergeCells>
  <conditionalFormatting sqref="D29">
    <cfRule type="expression" dxfId="1" priority="1">
      <formula>$D$27&lt;$I$11</formula>
    </cfRule>
    <cfRule type="expression" dxfId="0" priority="2">
      <formula>$D$27&gt;=$I$11</formula>
    </cfRule>
  </conditionalFormatting>
  <dataValidations count="5">
    <dataValidation type="list" allowBlank="1" showInputMessage="1" showErrorMessage="1" sqref="D13">
      <formula1>'WLL Data'!C12:F12</formula1>
    </dataValidation>
    <dataValidation type="list" allowBlank="1" showInputMessage="1" showErrorMessage="1" sqref="D11">
      <formula1>'WLL Data'!B13:B22</formula1>
    </dataValidation>
    <dataValidation type="list" allowBlank="1" showInputMessage="1" showErrorMessage="1" sqref="D17">
      <formula1>'WLL Data'!B47:B71</formula1>
    </dataValidation>
    <dataValidation type="list" allowBlank="1" showInputMessage="1" showErrorMessage="1" sqref="D19">
      <formula1>'WLL Data'!B35:B46</formula1>
    </dataValidation>
    <dataValidation type="list" allowBlank="1" showInputMessage="1" showErrorMessage="1" sqref="D21">
      <formula1>'WLL Data'!B27:B34</formula1>
    </dataValidation>
  </dataValidations>
  <pageMargins left="0.75" right="0.75" top="1" bottom="1" header="0.5" footer="0.5"/>
  <pageSetup scale="85" orientation="portrait" r:id="rId1"/>
  <headerFooter alignWithMargins="0">
    <oddHeader>&amp;C&amp;"Arial,Bold"&amp;14Anchor Roade WLL Worksheet</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72"/>
  <sheetViews>
    <sheetView workbookViewId="0">
      <selection activeCell="I1" sqref="I1"/>
    </sheetView>
  </sheetViews>
  <sheetFormatPr defaultRowHeight="12.75"/>
  <cols>
    <col min="1" max="1" width="2.7109375" customWidth="1"/>
    <col min="2" max="2" width="25.7109375" customWidth="1"/>
    <col min="3" max="6" width="12.7109375" customWidth="1"/>
    <col min="7" max="7" width="2.7109375" customWidth="1"/>
    <col min="9" max="9" width="52.42578125" customWidth="1"/>
  </cols>
  <sheetData>
    <row r="1" spans="1:7">
      <c r="A1" s="39"/>
      <c r="B1" s="40"/>
      <c r="C1" s="40"/>
      <c r="D1" s="40"/>
      <c r="E1" s="40"/>
      <c r="F1" s="40"/>
      <c r="G1" s="41"/>
    </row>
    <row r="2" spans="1:7" ht="63.75" customHeight="1">
      <c r="A2" s="42"/>
      <c r="B2" s="113" t="s">
        <v>93</v>
      </c>
      <c r="C2" s="113"/>
      <c r="D2" s="113"/>
      <c r="E2" s="113"/>
      <c r="F2" s="113"/>
      <c r="G2" s="44"/>
    </row>
    <row r="3" spans="1:7" ht="15.75" customHeight="1" thickBot="1">
      <c r="A3" s="42"/>
      <c r="B3" s="43"/>
      <c r="C3" s="43"/>
      <c r="D3" s="43"/>
      <c r="E3" s="43"/>
      <c r="F3" s="43"/>
      <c r="G3" s="52"/>
    </row>
    <row r="4" spans="1:7" ht="16.5" thickBot="1">
      <c r="A4" s="42"/>
      <c r="B4" s="105" t="s">
        <v>13</v>
      </c>
      <c r="C4" s="106"/>
      <c r="D4" s="106"/>
      <c r="E4" s="106"/>
      <c r="F4" s="107"/>
      <c r="G4" s="46"/>
    </row>
    <row r="5" spans="1:7">
      <c r="A5" s="42"/>
      <c r="B5" s="2" t="s">
        <v>48</v>
      </c>
      <c r="C5" s="121" t="s">
        <v>14</v>
      </c>
      <c r="D5" s="121"/>
      <c r="E5" s="121"/>
      <c r="F5" s="122"/>
      <c r="G5" s="46"/>
    </row>
    <row r="6" spans="1:7">
      <c r="A6" s="42"/>
      <c r="B6" s="3" t="s">
        <v>49</v>
      </c>
      <c r="C6" s="123" t="s">
        <v>15</v>
      </c>
      <c r="D6" s="123"/>
      <c r="E6" s="123"/>
      <c r="F6" s="124"/>
      <c r="G6" s="46"/>
    </row>
    <row r="7" spans="1:7">
      <c r="A7" s="42"/>
      <c r="B7" s="3" t="s">
        <v>50</v>
      </c>
      <c r="C7" s="123" t="s">
        <v>16</v>
      </c>
      <c r="D7" s="123"/>
      <c r="E7" s="123"/>
      <c r="F7" s="124"/>
      <c r="G7" s="46"/>
    </row>
    <row r="8" spans="1:7" ht="13.5" thickBot="1">
      <c r="A8" s="42"/>
      <c r="B8" s="4" t="s">
        <v>51</v>
      </c>
      <c r="C8" s="125" t="s">
        <v>17</v>
      </c>
      <c r="D8" s="125"/>
      <c r="E8" s="125"/>
      <c r="F8" s="126"/>
      <c r="G8" s="46"/>
    </row>
    <row r="9" spans="1:7" ht="13.5" thickBot="1">
      <c r="A9" s="42"/>
      <c r="B9" s="45"/>
      <c r="C9" s="45"/>
      <c r="D9" s="45"/>
      <c r="E9" s="45"/>
      <c r="F9" s="45"/>
      <c r="G9" s="46"/>
    </row>
    <row r="10" spans="1:7" ht="16.5" thickBot="1">
      <c r="A10" s="42"/>
      <c r="B10" s="114" t="s">
        <v>72</v>
      </c>
      <c r="C10" s="119"/>
      <c r="D10" s="119"/>
      <c r="E10" s="119"/>
      <c r="F10" s="120"/>
      <c r="G10" s="46"/>
    </row>
    <row r="11" spans="1:7" ht="15.75">
      <c r="A11" s="42"/>
      <c r="B11" s="117" t="s">
        <v>0</v>
      </c>
      <c r="C11" s="108" t="s">
        <v>8</v>
      </c>
      <c r="D11" s="108"/>
      <c r="E11" s="108"/>
      <c r="F11" s="109"/>
      <c r="G11" s="46"/>
    </row>
    <row r="12" spans="1:7" ht="16.5" thickBot="1">
      <c r="A12" s="42"/>
      <c r="B12" s="118"/>
      <c r="C12" s="5" t="s">
        <v>1</v>
      </c>
      <c r="D12" s="5" t="s">
        <v>2</v>
      </c>
      <c r="E12" s="5" t="s">
        <v>3</v>
      </c>
      <c r="F12" s="6" t="s">
        <v>4</v>
      </c>
      <c r="G12" s="46"/>
    </row>
    <row r="13" spans="1:7">
      <c r="A13" s="42"/>
      <c r="B13" s="37" t="s">
        <v>92</v>
      </c>
      <c r="C13" s="7">
        <v>0</v>
      </c>
      <c r="D13" s="7">
        <v>0</v>
      </c>
      <c r="E13" s="7">
        <v>0</v>
      </c>
      <c r="F13" s="8">
        <v>0</v>
      </c>
      <c r="G13" s="46"/>
    </row>
    <row r="14" spans="1:7">
      <c r="A14" s="42"/>
      <c r="B14" s="37" t="s">
        <v>76</v>
      </c>
      <c r="C14" s="7">
        <v>40</v>
      </c>
      <c r="D14" s="7">
        <v>160</v>
      </c>
      <c r="E14" s="7">
        <v>320</v>
      </c>
      <c r="F14" s="8">
        <v>640</v>
      </c>
      <c r="G14" s="46"/>
    </row>
    <row r="15" spans="1:7">
      <c r="A15" s="42"/>
      <c r="B15" s="11" t="s">
        <v>77</v>
      </c>
      <c r="C15" s="9">
        <v>60</v>
      </c>
      <c r="D15" s="9">
        <v>250</v>
      </c>
      <c r="E15" s="9">
        <v>500</v>
      </c>
      <c r="F15" s="10">
        <v>1000</v>
      </c>
      <c r="G15" s="46"/>
    </row>
    <row r="16" spans="1:7">
      <c r="A16" s="42"/>
      <c r="B16" s="11" t="s">
        <v>78</v>
      </c>
      <c r="C16" s="9">
        <v>90</v>
      </c>
      <c r="D16" s="9">
        <v>360</v>
      </c>
      <c r="E16" s="9">
        <v>720</v>
      </c>
      <c r="F16" s="10">
        <v>1440</v>
      </c>
      <c r="G16" s="46"/>
    </row>
    <row r="17" spans="1:9">
      <c r="A17" s="42"/>
      <c r="B17" s="11" t="s">
        <v>79</v>
      </c>
      <c r="C17" s="9">
        <v>125</v>
      </c>
      <c r="D17" s="9">
        <v>490</v>
      </c>
      <c r="E17" s="9">
        <v>980</v>
      </c>
      <c r="F17" s="10">
        <v>1960</v>
      </c>
      <c r="G17" s="46"/>
    </row>
    <row r="18" spans="1:9">
      <c r="A18" s="42"/>
      <c r="B18" s="11" t="s">
        <v>80</v>
      </c>
      <c r="C18" s="9">
        <v>175</v>
      </c>
      <c r="D18" s="9">
        <v>700</v>
      </c>
      <c r="E18" s="9">
        <v>1400</v>
      </c>
      <c r="F18" s="10">
        <v>2800</v>
      </c>
      <c r="G18" s="46"/>
    </row>
    <row r="19" spans="1:9">
      <c r="A19" s="42"/>
      <c r="B19" s="11" t="s">
        <v>81</v>
      </c>
      <c r="C19" s="9">
        <v>225</v>
      </c>
      <c r="D19" s="9">
        <v>900</v>
      </c>
      <c r="E19" s="9">
        <v>1800</v>
      </c>
      <c r="F19" s="10">
        <v>3600</v>
      </c>
      <c r="G19" s="46"/>
    </row>
    <row r="20" spans="1:9">
      <c r="A20" s="42"/>
      <c r="B20" s="11" t="s">
        <v>82</v>
      </c>
      <c r="C20" s="9">
        <v>300</v>
      </c>
      <c r="D20" s="9">
        <v>1200</v>
      </c>
      <c r="E20" s="9">
        <v>2400</v>
      </c>
      <c r="F20" s="10">
        <v>4800</v>
      </c>
      <c r="G20" s="46"/>
    </row>
    <row r="21" spans="1:9">
      <c r="A21" s="42"/>
      <c r="B21" s="11" t="s">
        <v>83</v>
      </c>
      <c r="C21" s="9">
        <v>400</v>
      </c>
      <c r="D21" s="9">
        <v>1600</v>
      </c>
      <c r="E21" s="9">
        <v>3200</v>
      </c>
      <c r="F21" s="10">
        <v>6400</v>
      </c>
      <c r="G21" s="46"/>
    </row>
    <row r="22" spans="1:9" ht="13.5" thickBot="1">
      <c r="A22" s="42"/>
      <c r="B22" s="38" t="s">
        <v>84</v>
      </c>
      <c r="C22" s="12">
        <v>500</v>
      </c>
      <c r="D22" s="12">
        <v>2000</v>
      </c>
      <c r="E22" s="12">
        <v>4000</v>
      </c>
      <c r="F22" s="13">
        <v>8000</v>
      </c>
      <c r="G22" s="46"/>
    </row>
    <row r="23" spans="1:9" ht="13.5" thickBot="1">
      <c r="A23" s="42"/>
      <c r="B23" s="110" t="s">
        <v>64</v>
      </c>
      <c r="C23" s="111"/>
      <c r="D23" s="111"/>
      <c r="E23" s="111"/>
      <c r="F23" s="112"/>
      <c r="G23" s="46"/>
    </row>
    <row r="24" spans="1:9" ht="13.5" thickBot="1">
      <c r="A24" s="42"/>
      <c r="B24" s="45"/>
      <c r="C24" s="45"/>
      <c r="D24" s="45"/>
      <c r="E24" s="45"/>
      <c r="F24" s="45"/>
      <c r="G24" s="46"/>
    </row>
    <row r="25" spans="1:9" ht="16.5" thickBot="1">
      <c r="A25" s="42"/>
      <c r="B25" s="114" t="s">
        <v>12</v>
      </c>
      <c r="C25" s="115"/>
      <c r="D25" s="115"/>
      <c r="E25" s="115"/>
      <c r="F25" s="116"/>
      <c r="G25" s="46"/>
    </row>
    <row r="26" spans="1:9" s="1" customFormat="1" ht="32.25" thickBot="1">
      <c r="A26" s="53"/>
      <c r="B26" s="54" t="s">
        <v>9</v>
      </c>
      <c r="C26" s="55" t="s">
        <v>5</v>
      </c>
      <c r="D26" s="55" t="s">
        <v>10</v>
      </c>
      <c r="E26" s="55" t="s">
        <v>95</v>
      </c>
      <c r="F26" s="56" t="s">
        <v>11</v>
      </c>
      <c r="G26" s="47"/>
      <c r="H26"/>
      <c r="I26"/>
    </row>
    <row r="27" spans="1:9" s="1" customFormat="1">
      <c r="A27" s="53"/>
      <c r="B27" s="59" t="s">
        <v>92</v>
      </c>
      <c r="C27" s="15">
        <v>0</v>
      </c>
      <c r="D27" s="15">
        <v>0</v>
      </c>
      <c r="E27" s="98">
        <v>0</v>
      </c>
      <c r="F27" s="60" t="s">
        <v>94</v>
      </c>
      <c r="G27" s="47"/>
      <c r="H27"/>
      <c r="I27"/>
    </row>
    <row r="28" spans="1:9">
      <c r="A28" s="42"/>
      <c r="B28" s="18" t="s">
        <v>18</v>
      </c>
      <c r="C28" s="9">
        <v>1000</v>
      </c>
      <c r="D28" s="9">
        <f t="shared" ref="D28:D34" si="0">C28*4</f>
        <v>4000</v>
      </c>
      <c r="E28" s="99" t="s">
        <v>96</v>
      </c>
      <c r="F28" s="28" t="s">
        <v>52</v>
      </c>
      <c r="G28" s="46"/>
    </row>
    <row r="29" spans="1:9">
      <c r="A29" s="42"/>
      <c r="B29" s="18" t="s">
        <v>19</v>
      </c>
      <c r="C29" s="9">
        <v>1500</v>
      </c>
      <c r="D29" s="9">
        <f t="shared" si="0"/>
        <v>6000</v>
      </c>
      <c r="E29" s="19" t="s">
        <v>96</v>
      </c>
      <c r="F29" s="28" t="s">
        <v>52</v>
      </c>
      <c r="G29" s="46"/>
    </row>
    <row r="30" spans="1:9">
      <c r="A30" s="42"/>
      <c r="B30" s="18" t="s">
        <v>20</v>
      </c>
      <c r="C30" s="9">
        <v>2000</v>
      </c>
      <c r="D30" s="9">
        <f t="shared" si="0"/>
        <v>8000</v>
      </c>
      <c r="E30" s="19" t="s">
        <v>96</v>
      </c>
      <c r="F30" s="28" t="s">
        <v>52</v>
      </c>
      <c r="G30" s="46"/>
    </row>
    <row r="31" spans="1:9">
      <c r="A31" s="42"/>
      <c r="B31" s="18" t="s">
        <v>21</v>
      </c>
      <c r="C31" s="9">
        <v>3000</v>
      </c>
      <c r="D31" s="9">
        <f t="shared" si="0"/>
        <v>12000</v>
      </c>
      <c r="E31" s="19" t="s">
        <v>96</v>
      </c>
      <c r="F31" s="28" t="s">
        <v>52</v>
      </c>
      <c r="G31" s="46"/>
    </row>
    <row r="32" spans="1:9">
      <c r="A32" s="42"/>
      <c r="B32" s="18" t="s">
        <v>22</v>
      </c>
      <c r="C32" s="9">
        <v>4000</v>
      </c>
      <c r="D32" s="9">
        <f t="shared" si="0"/>
        <v>16000</v>
      </c>
      <c r="E32" s="19" t="s">
        <v>96</v>
      </c>
      <c r="F32" s="28" t="s">
        <v>52</v>
      </c>
      <c r="G32" s="46"/>
    </row>
    <row r="33" spans="1:9">
      <c r="A33" s="42"/>
      <c r="B33" s="18" t="s">
        <v>23</v>
      </c>
      <c r="C33" s="9">
        <v>6500</v>
      </c>
      <c r="D33" s="9">
        <f t="shared" si="0"/>
        <v>26000</v>
      </c>
      <c r="E33" s="19" t="s">
        <v>96</v>
      </c>
      <c r="F33" s="28" t="s">
        <v>52</v>
      </c>
      <c r="G33" s="46"/>
    </row>
    <row r="34" spans="1:9" ht="13.5" thickBot="1">
      <c r="A34" s="42"/>
      <c r="B34" s="24" t="s">
        <v>24</v>
      </c>
      <c r="C34" s="12">
        <v>9500</v>
      </c>
      <c r="D34" s="12">
        <f t="shared" si="0"/>
        <v>38000</v>
      </c>
      <c r="E34" s="25" t="s">
        <v>96</v>
      </c>
      <c r="F34" s="29" t="s">
        <v>52</v>
      </c>
      <c r="G34" s="46"/>
    </row>
    <row r="35" spans="1:9" s="1" customFormat="1">
      <c r="A35" s="53"/>
      <c r="B35" s="59" t="s">
        <v>92</v>
      </c>
      <c r="C35" s="15">
        <v>0</v>
      </c>
      <c r="D35" s="15">
        <v>0</v>
      </c>
      <c r="E35" s="98">
        <v>0</v>
      </c>
      <c r="F35" s="60" t="s">
        <v>94</v>
      </c>
      <c r="G35" s="47"/>
      <c r="H35"/>
      <c r="I35"/>
    </row>
    <row r="36" spans="1:9">
      <c r="A36" s="42"/>
      <c r="B36" s="57" t="s">
        <v>25</v>
      </c>
      <c r="C36" s="7">
        <v>3150</v>
      </c>
      <c r="D36" s="7">
        <v>9450</v>
      </c>
      <c r="E36" s="100" t="s">
        <v>97</v>
      </c>
      <c r="F36" s="27" t="s">
        <v>49</v>
      </c>
      <c r="G36" s="46"/>
    </row>
    <row r="37" spans="1:9">
      <c r="A37" s="42"/>
      <c r="B37" s="18" t="s">
        <v>26</v>
      </c>
      <c r="C37" s="9">
        <v>4700</v>
      </c>
      <c r="D37" s="9">
        <v>14100</v>
      </c>
      <c r="E37" s="19" t="s">
        <v>97</v>
      </c>
      <c r="F37" s="28" t="s">
        <v>49</v>
      </c>
      <c r="G37" s="46"/>
    </row>
    <row r="38" spans="1:9" ht="13.5" thickBot="1">
      <c r="A38" s="42"/>
      <c r="B38" s="24" t="s">
        <v>27</v>
      </c>
      <c r="C38" s="12">
        <v>6600</v>
      </c>
      <c r="D38" s="12">
        <v>19800</v>
      </c>
      <c r="E38" s="25" t="s">
        <v>97</v>
      </c>
      <c r="F38" s="29" t="s">
        <v>49</v>
      </c>
      <c r="G38" s="46"/>
    </row>
    <row r="39" spans="1:9">
      <c r="A39" s="42"/>
      <c r="B39" s="14" t="s">
        <v>28</v>
      </c>
      <c r="C39" s="15">
        <v>2600</v>
      </c>
      <c r="D39" s="15">
        <v>7750</v>
      </c>
      <c r="E39" s="16" t="s">
        <v>97</v>
      </c>
      <c r="F39" s="17" t="s">
        <v>49</v>
      </c>
      <c r="G39" s="46"/>
    </row>
    <row r="40" spans="1:9">
      <c r="A40" s="42"/>
      <c r="B40" s="18" t="s">
        <v>29</v>
      </c>
      <c r="C40" s="9">
        <v>5400</v>
      </c>
      <c r="D40" s="9">
        <v>16200</v>
      </c>
      <c r="E40" s="19" t="s">
        <v>97</v>
      </c>
      <c r="F40" s="28" t="s">
        <v>49</v>
      </c>
      <c r="G40" s="46"/>
    </row>
    <row r="41" spans="1:9">
      <c r="A41" s="42"/>
      <c r="B41" s="18" t="s">
        <v>30</v>
      </c>
      <c r="C41" s="9">
        <v>3900</v>
      </c>
      <c r="D41" s="9">
        <v>11600</v>
      </c>
      <c r="E41" s="19" t="s">
        <v>97</v>
      </c>
      <c r="F41" s="28" t="s">
        <v>49</v>
      </c>
      <c r="G41" s="46"/>
    </row>
    <row r="42" spans="1:9" ht="13.5" thickBot="1">
      <c r="A42" s="42"/>
      <c r="B42" s="24" t="s">
        <v>31</v>
      </c>
      <c r="C42" s="12">
        <v>9200</v>
      </c>
      <c r="D42" s="12">
        <f>C42*3</f>
        <v>27600</v>
      </c>
      <c r="E42" s="25" t="s">
        <v>97</v>
      </c>
      <c r="F42" s="29" t="s">
        <v>49</v>
      </c>
      <c r="G42" s="46"/>
    </row>
    <row r="43" spans="1:9">
      <c r="A43" s="42"/>
      <c r="B43" s="14" t="s">
        <v>32</v>
      </c>
      <c r="C43" s="15">
        <v>1300</v>
      </c>
      <c r="D43" s="15">
        <f>C43*4</f>
        <v>5200</v>
      </c>
      <c r="E43" s="16" t="s">
        <v>96</v>
      </c>
      <c r="F43" s="17" t="s">
        <v>49</v>
      </c>
      <c r="G43" s="46"/>
    </row>
    <row r="44" spans="1:9">
      <c r="A44" s="42"/>
      <c r="B44" s="18" t="s">
        <v>33</v>
      </c>
      <c r="C44" s="9">
        <v>1900</v>
      </c>
      <c r="D44" s="9">
        <v>7600</v>
      </c>
      <c r="E44" s="19" t="s">
        <v>96</v>
      </c>
      <c r="F44" s="28" t="s">
        <v>49</v>
      </c>
      <c r="G44" s="46"/>
    </row>
    <row r="45" spans="1:9">
      <c r="A45" s="42"/>
      <c r="B45" s="18" t="s">
        <v>34</v>
      </c>
      <c r="C45" s="9">
        <v>2650</v>
      </c>
      <c r="D45" s="9">
        <v>11000</v>
      </c>
      <c r="E45" s="19" t="s">
        <v>96</v>
      </c>
      <c r="F45" s="28" t="s">
        <v>49</v>
      </c>
      <c r="G45" s="46"/>
    </row>
    <row r="46" spans="1:9" ht="13.5" thickBot="1">
      <c r="A46" s="42"/>
      <c r="B46" s="20" t="s">
        <v>35</v>
      </c>
      <c r="C46" s="21">
        <v>4500</v>
      </c>
      <c r="D46" s="21">
        <v>18000</v>
      </c>
      <c r="E46" s="22" t="s">
        <v>96</v>
      </c>
      <c r="F46" s="23" t="s">
        <v>49</v>
      </c>
      <c r="G46" s="46"/>
    </row>
    <row r="47" spans="1:9" s="1" customFormat="1">
      <c r="A47" s="53"/>
      <c r="B47" s="59" t="s">
        <v>92</v>
      </c>
      <c r="C47" s="15">
        <v>0</v>
      </c>
      <c r="D47" s="15">
        <v>0</v>
      </c>
      <c r="E47" s="98">
        <v>0</v>
      </c>
      <c r="F47" s="60" t="s">
        <v>94</v>
      </c>
      <c r="G47" s="47"/>
      <c r="H47"/>
      <c r="I47"/>
    </row>
    <row r="48" spans="1:9">
      <c r="A48" s="42"/>
      <c r="B48" s="18" t="s">
        <v>53</v>
      </c>
      <c r="C48" s="9">
        <v>502</v>
      </c>
      <c r="D48" s="9">
        <f t="shared" ref="D48:D55" si="1">C48*5</f>
        <v>2510</v>
      </c>
      <c r="E48" s="99" t="s">
        <v>98</v>
      </c>
      <c r="F48" s="28" t="s">
        <v>51</v>
      </c>
      <c r="G48" s="46"/>
    </row>
    <row r="49" spans="1:7">
      <c r="A49" s="42"/>
      <c r="B49" s="18" t="s">
        <v>54</v>
      </c>
      <c r="C49" s="9">
        <v>655</v>
      </c>
      <c r="D49" s="9">
        <f t="shared" si="1"/>
        <v>3275</v>
      </c>
      <c r="E49" s="19" t="s">
        <v>98</v>
      </c>
      <c r="F49" s="28" t="s">
        <v>51</v>
      </c>
      <c r="G49" s="46"/>
    </row>
    <row r="50" spans="1:7">
      <c r="A50" s="42"/>
      <c r="B50" s="18" t="s">
        <v>56</v>
      </c>
      <c r="C50" s="9">
        <v>1130</v>
      </c>
      <c r="D50" s="9">
        <f t="shared" si="1"/>
        <v>5650</v>
      </c>
      <c r="E50" s="19" t="s">
        <v>98</v>
      </c>
      <c r="F50" s="28" t="s">
        <v>51</v>
      </c>
      <c r="G50" s="46"/>
    </row>
    <row r="51" spans="1:7" ht="13.5" thickBot="1">
      <c r="A51" s="42"/>
      <c r="B51" s="24" t="s">
        <v>55</v>
      </c>
      <c r="C51" s="12">
        <v>3250</v>
      </c>
      <c r="D51" s="12">
        <f t="shared" si="1"/>
        <v>16250</v>
      </c>
      <c r="E51" s="25" t="s">
        <v>98</v>
      </c>
      <c r="F51" s="29" t="s">
        <v>51</v>
      </c>
      <c r="G51" s="46"/>
    </row>
    <row r="52" spans="1:7">
      <c r="A52" s="42"/>
      <c r="B52" s="57" t="s">
        <v>36</v>
      </c>
      <c r="C52" s="7">
        <v>550</v>
      </c>
      <c r="D52" s="7">
        <f t="shared" si="1"/>
        <v>2750</v>
      </c>
      <c r="E52" s="58" t="s">
        <v>98</v>
      </c>
      <c r="F52" s="27" t="s">
        <v>49</v>
      </c>
      <c r="G52" s="46"/>
    </row>
    <row r="53" spans="1:7">
      <c r="A53" s="42"/>
      <c r="B53" s="18" t="s">
        <v>37</v>
      </c>
      <c r="C53" s="9">
        <v>709</v>
      </c>
      <c r="D53" s="9">
        <f t="shared" si="1"/>
        <v>3545</v>
      </c>
      <c r="E53" s="19" t="s">
        <v>98</v>
      </c>
      <c r="F53" s="28" t="s">
        <v>49</v>
      </c>
      <c r="G53" s="46"/>
    </row>
    <row r="54" spans="1:7">
      <c r="A54" s="42"/>
      <c r="B54" s="18" t="s">
        <v>38</v>
      </c>
      <c r="C54" s="9">
        <v>1114</v>
      </c>
      <c r="D54" s="9">
        <f t="shared" si="1"/>
        <v>5570</v>
      </c>
      <c r="E54" s="19" t="s">
        <v>98</v>
      </c>
      <c r="F54" s="28" t="s">
        <v>49</v>
      </c>
      <c r="G54" s="46"/>
    </row>
    <row r="55" spans="1:7" ht="13.5" thickBot="1">
      <c r="A55" s="42"/>
      <c r="B55" s="24" t="s">
        <v>39</v>
      </c>
      <c r="C55" s="12">
        <v>1598</v>
      </c>
      <c r="D55" s="12">
        <f t="shared" si="1"/>
        <v>7990</v>
      </c>
      <c r="E55" s="25" t="s">
        <v>98</v>
      </c>
      <c r="F55" s="29" t="s">
        <v>49</v>
      </c>
      <c r="G55" s="46"/>
    </row>
    <row r="56" spans="1:7">
      <c r="A56" s="42"/>
      <c r="B56" s="14" t="s">
        <v>43</v>
      </c>
      <c r="C56" s="15">
        <v>1180</v>
      </c>
      <c r="D56" s="15">
        <v>5900</v>
      </c>
      <c r="E56" s="16" t="s">
        <v>98</v>
      </c>
      <c r="F56" s="17" t="s">
        <v>49</v>
      </c>
      <c r="G56" s="46"/>
    </row>
    <row r="57" spans="1:7">
      <c r="A57" s="42"/>
      <c r="B57" s="18" t="s">
        <v>44</v>
      </c>
      <c r="C57" s="9">
        <v>1500</v>
      </c>
      <c r="D57" s="9">
        <v>7500</v>
      </c>
      <c r="E57" s="19" t="s">
        <v>98</v>
      </c>
      <c r="F57" s="28" t="s">
        <v>49</v>
      </c>
      <c r="G57" s="46"/>
    </row>
    <row r="58" spans="1:7">
      <c r="A58" s="42"/>
      <c r="B58" s="18" t="s">
        <v>45</v>
      </c>
      <c r="C58" s="9">
        <v>1880</v>
      </c>
      <c r="D58" s="9">
        <v>9400</v>
      </c>
      <c r="E58" s="19" t="s">
        <v>98</v>
      </c>
      <c r="F58" s="28" t="s">
        <v>49</v>
      </c>
      <c r="G58" s="46"/>
    </row>
    <row r="59" spans="1:7">
      <c r="A59" s="42"/>
      <c r="B59" s="18" t="s">
        <v>46</v>
      </c>
      <c r="C59" s="9">
        <v>2440</v>
      </c>
      <c r="D59" s="9">
        <v>12200</v>
      </c>
      <c r="E59" s="19" t="s">
        <v>98</v>
      </c>
      <c r="F59" s="28" t="s">
        <v>49</v>
      </c>
      <c r="G59" s="46"/>
    </row>
    <row r="60" spans="1:7" ht="13.5" thickBot="1">
      <c r="A60" s="42"/>
      <c r="B60" s="24" t="s">
        <v>47</v>
      </c>
      <c r="C60" s="12">
        <v>3340</v>
      </c>
      <c r="D60" s="12">
        <v>16700</v>
      </c>
      <c r="E60" s="25" t="s">
        <v>98</v>
      </c>
      <c r="F60" s="29" t="s">
        <v>49</v>
      </c>
      <c r="G60" s="46"/>
    </row>
    <row r="61" spans="1:7">
      <c r="A61" s="42"/>
      <c r="B61" s="14" t="s">
        <v>40</v>
      </c>
      <c r="C61" s="15">
        <v>816</v>
      </c>
      <c r="D61" s="15">
        <f>C61*5</f>
        <v>4080</v>
      </c>
      <c r="E61" s="16" t="s">
        <v>98</v>
      </c>
      <c r="F61" s="17" t="s">
        <v>49</v>
      </c>
      <c r="G61" s="46"/>
    </row>
    <row r="62" spans="1:7">
      <c r="A62" s="42"/>
      <c r="B62" s="18" t="s">
        <v>41</v>
      </c>
      <c r="C62" s="9">
        <v>1275</v>
      </c>
      <c r="D62" s="9">
        <f>C62*5</f>
        <v>6375</v>
      </c>
      <c r="E62" s="19" t="s">
        <v>98</v>
      </c>
      <c r="F62" s="28" t="s">
        <v>49</v>
      </c>
      <c r="G62" s="46"/>
    </row>
    <row r="63" spans="1:7" ht="13.5" thickBot="1">
      <c r="A63" s="42"/>
      <c r="B63" s="24" t="s">
        <v>42</v>
      </c>
      <c r="C63" s="12">
        <v>1813</v>
      </c>
      <c r="D63" s="12">
        <f>C63*5</f>
        <v>9065</v>
      </c>
      <c r="E63" s="25" t="s">
        <v>98</v>
      </c>
      <c r="F63" s="29" t="s">
        <v>49</v>
      </c>
      <c r="G63" s="46"/>
    </row>
    <row r="64" spans="1:7">
      <c r="A64" s="42"/>
      <c r="B64" s="14" t="s">
        <v>57</v>
      </c>
      <c r="C64" s="15">
        <v>1500</v>
      </c>
      <c r="D64" s="15">
        <v>7500</v>
      </c>
      <c r="E64" s="16" t="s">
        <v>98</v>
      </c>
      <c r="F64" s="17" t="s">
        <v>49</v>
      </c>
      <c r="G64" s="46"/>
    </row>
    <row r="65" spans="1:7">
      <c r="A65" s="42"/>
      <c r="B65" s="18" t="s">
        <v>58</v>
      </c>
      <c r="C65" s="9">
        <v>1840</v>
      </c>
      <c r="D65" s="9">
        <v>9200</v>
      </c>
      <c r="E65" s="19" t="s">
        <v>98</v>
      </c>
      <c r="F65" s="28" t="s">
        <v>49</v>
      </c>
      <c r="G65" s="46"/>
    </row>
    <row r="66" spans="1:7">
      <c r="A66" s="42"/>
      <c r="B66" s="18" t="s">
        <v>59</v>
      </c>
      <c r="C66" s="9">
        <v>2080</v>
      </c>
      <c r="D66" s="9">
        <v>10400</v>
      </c>
      <c r="E66" s="19" t="s">
        <v>98</v>
      </c>
      <c r="F66" s="28" t="s">
        <v>49</v>
      </c>
      <c r="G66" s="46"/>
    </row>
    <row r="67" spans="1:7" ht="13.5" thickBot="1">
      <c r="A67" s="42"/>
      <c r="B67" s="24" t="s">
        <v>70</v>
      </c>
      <c r="C67" s="12">
        <v>3000</v>
      </c>
      <c r="D67" s="12">
        <v>15000</v>
      </c>
      <c r="E67" s="25" t="s">
        <v>98</v>
      </c>
      <c r="F67" s="29" t="s">
        <v>49</v>
      </c>
      <c r="G67" s="46"/>
    </row>
    <row r="68" spans="1:7">
      <c r="A68" s="42"/>
      <c r="B68" s="14" t="s">
        <v>60</v>
      </c>
      <c r="C68" s="15">
        <v>1280</v>
      </c>
      <c r="D68" s="15">
        <v>6400</v>
      </c>
      <c r="E68" s="16" t="s">
        <v>98</v>
      </c>
      <c r="F68" s="17" t="s">
        <v>50</v>
      </c>
      <c r="G68" s="46"/>
    </row>
    <row r="69" spans="1:7">
      <c r="A69" s="42"/>
      <c r="B69" s="18" t="s">
        <v>61</v>
      </c>
      <c r="C69" s="9">
        <v>1540</v>
      </c>
      <c r="D69" s="9">
        <v>7700</v>
      </c>
      <c r="E69" s="19" t="s">
        <v>98</v>
      </c>
      <c r="F69" s="28" t="s">
        <v>50</v>
      </c>
      <c r="G69" s="46"/>
    </row>
    <row r="70" spans="1:7">
      <c r="A70" s="42"/>
      <c r="B70" s="18" t="s">
        <v>62</v>
      </c>
      <c r="C70" s="9">
        <v>2200</v>
      </c>
      <c r="D70" s="9">
        <v>11000</v>
      </c>
      <c r="E70" s="19" t="s">
        <v>98</v>
      </c>
      <c r="F70" s="28" t="s">
        <v>50</v>
      </c>
      <c r="G70" s="46"/>
    </row>
    <row r="71" spans="1:7" ht="13.5" thickBot="1">
      <c r="A71" s="42"/>
      <c r="B71" s="24" t="s">
        <v>63</v>
      </c>
      <c r="C71" s="12">
        <v>3400</v>
      </c>
      <c r="D71" s="12">
        <v>17000</v>
      </c>
      <c r="E71" s="25" t="s">
        <v>98</v>
      </c>
      <c r="F71" s="29" t="s">
        <v>50</v>
      </c>
      <c r="G71" s="46"/>
    </row>
    <row r="72" spans="1:7" ht="13.5" thickBot="1">
      <c r="A72" s="49"/>
      <c r="B72" s="50"/>
      <c r="C72" s="50"/>
      <c r="D72" s="50"/>
      <c r="E72" s="50"/>
      <c r="F72" s="50"/>
      <c r="G72" s="51"/>
    </row>
  </sheetData>
  <sheetProtection sheet="1" objects="1" scenarios="1" selectLockedCells="1" selectUnlockedCells="1"/>
  <mergeCells count="11">
    <mergeCell ref="B4:F4"/>
    <mergeCell ref="C11:F11"/>
    <mergeCell ref="B23:F23"/>
    <mergeCell ref="B2:F2"/>
    <mergeCell ref="B25:F25"/>
    <mergeCell ref="B11:B12"/>
    <mergeCell ref="B10:F10"/>
    <mergeCell ref="C5:F5"/>
    <mergeCell ref="C6:F6"/>
    <mergeCell ref="C7:F7"/>
    <mergeCell ref="C8:F8"/>
  </mergeCells>
  <phoneticPr fontId="2" type="noConversion"/>
  <pageMargins left="0.75" right="0.75" top="1" bottom="1" header="0.5" footer="0.5"/>
  <pageSetup fitToHeight="2" orientation="portrait" r:id="rId1"/>
  <headerFooter alignWithMargins="0">
    <oddHeader>&amp;C&amp;"Arial,Bold"&amp;24Anchor Rode WLL Data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WLL Data</vt:lpstr>
      <vt:lpstr>'WLL Data'!Print_Area</vt:lpstr>
      <vt:lpstr>Worksheet!Print_Area</vt:lpstr>
    </vt:vector>
  </TitlesOfParts>
  <Company>DeCamp.org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DeCamp</dc:creator>
  <cp:lastModifiedBy>Michael DeCamp</cp:lastModifiedBy>
  <cp:lastPrinted>2012-01-21T01:30:15Z</cp:lastPrinted>
  <dcterms:created xsi:type="dcterms:W3CDTF">2012-01-17T00:22:12Z</dcterms:created>
  <dcterms:modified xsi:type="dcterms:W3CDTF">2012-01-21T14:34:25Z</dcterms:modified>
</cp:coreProperties>
</file>